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Watt rekenschemas\"/>
    </mc:Choice>
  </mc:AlternateContent>
  <xr:revisionPtr revIDLastSave="0" documentId="13_ncr:1_{DA90D1CC-40AD-40B9-9BC1-39F44348B0BD}" xr6:coauthVersionLast="47" xr6:coauthVersionMax="47" xr10:uidLastSave="{00000000-0000-0000-0000-000000000000}"/>
  <bookViews>
    <workbookView xWindow="-120" yWindow="-120" windowWidth="24240" windowHeight="13140" xr2:uid="{7311E085-544B-4E95-A515-FED754DE2ED7}"/>
  </bookViews>
  <sheets>
    <sheet name="begin" sheetId="1" r:id="rId1"/>
    <sheet name="verlichting" sheetId="2" r:id="rId2"/>
    <sheet name="apparaten" sheetId="3" r:id="rId3"/>
    <sheet name="stroomvrete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F5" i="4"/>
  <c r="F15" i="4"/>
  <c r="F14" i="4"/>
  <c r="F13" i="4"/>
  <c r="F12" i="4"/>
  <c r="F11" i="4"/>
  <c r="F10" i="4"/>
  <c r="F9" i="4"/>
  <c r="F8" i="4"/>
  <c r="F7" i="4"/>
  <c r="F4" i="4"/>
  <c r="F3" i="4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F18" i="2"/>
  <c r="F17" i="2"/>
  <c r="G17" i="2" s="1"/>
  <c r="H17" i="2" s="1"/>
  <c r="F16" i="2"/>
  <c r="G16" i="2" s="1"/>
  <c r="H16" i="2" s="1"/>
  <c r="F15" i="2"/>
  <c r="F14" i="2"/>
  <c r="F13" i="2"/>
  <c r="G13" i="2" s="1"/>
  <c r="H13" i="2" s="1"/>
  <c r="F12" i="2"/>
  <c r="G12" i="2" s="1"/>
  <c r="H12" i="2" s="1"/>
  <c r="F11" i="2"/>
  <c r="F10" i="2"/>
  <c r="F9" i="2"/>
  <c r="G9" i="2" s="1"/>
  <c r="H9" i="2" s="1"/>
  <c r="F8" i="2"/>
  <c r="G8" i="2" s="1"/>
  <c r="H8" i="2" s="1"/>
  <c r="F7" i="2"/>
  <c r="F6" i="2"/>
  <c r="F5" i="2"/>
  <c r="G5" i="2" s="1"/>
  <c r="H5" i="2" s="1"/>
  <c r="F4" i="2"/>
  <c r="E10" i="1"/>
  <c r="E9" i="1"/>
  <c r="E11" i="1" s="1"/>
  <c r="E13" i="1" s="1"/>
  <c r="E5" i="1"/>
  <c r="E4" i="1"/>
  <c r="J24" i="3" l="1"/>
  <c r="C16" i="1" s="1"/>
  <c r="F17" i="4"/>
  <c r="C20" i="1" s="1"/>
  <c r="G4" i="2"/>
  <c r="H4" i="2" s="1"/>
  <c r="G7" i="2"/>
  <c r="H7" i="2" s="1"/>
  <c r="G11" i="2"/>
  <c r="H11" i="2" s="1"/>
  <c r="G15" i="2"/>
  <c r="H15" i="2" s="1"/>
  <c r="G6" i="2"/>
  <c r="H6" i="2" s="1"/>
  <c r="G10" i="2"/>
  <c r="H10" i="2" s="1"/>
  <c r="G14" i="2"/>
  <c r="H14" i="2" s="1"/>
  <c r="G18" i="2"/>
  <c r="H18" i="2" s="1"/>
  <c r="E6" i="1"/>
  <c r="H20" i="2" l="1"/>
  <c r="C15" i="1" s="1"/>
  <c r="E17" i="1" s="1"/>
  <c r="E18" i="1" s="1"/>
  <c r="E22" i="1" s="1"/>
  <c r="H22" i="1" s="1"/>
</calcChain>
</file>

<file path=xl/sharedStrings.xml><?xml version="1.0" encoding="utf-8"?>
<sst xmlns="http://schemas.openxmlformats.org/spreadsheetml/2006/main" count="171" uniqueCount="91">
  <si>
    <t>aantal bewoners</t>
  </si>
  <si>
    <t>vast verbuik</t>
  </si>
  <si>
    <t>koken</t>
  </si>
  <si>
    <t>elektrisch</t>
  </si>
  <si>
    <t>gas</t>
  </si>
  <si>
    <t>normaal verbruik</t>
  </si>
  <si>
    <t>NORMAAL VERBRUIK</t>
  </si>
  <si>
    <t>kWh/jaar</t>
  </si>
  <si>
    <t>WERKELIJK VERBRUIK</t>
  </si>
  <si>
    <t>dal</t>
  </si>
  <si>
    <t>hoog</t>
  </si>
  <si>
    <t>opname</t>
  </si>
  <si>
    <t>teruglevering</t>
  </si>
  <si>
    <t>saldo</t>
  </si>
  <si>
    <t>opbrengst zonnepanelen</t>
  </si>
  <si>
    <t>netto uit het net</t>
  </si>
  <si>
    <t>werkelijk verbruik</t>
  </si>
  <si>
    <t>BESPARING VERLICHTING</t>
  </si>
  <si>
    <t>aantal</t>
  </si>
  <si>
    <t>dagen</t>
  </si>
  <si>
    <t>vermogen</t>
  </si>
  <si>
    <t>besparing</t>
  </si>
  <si>
    <t>plaats</t>
  </si>
  <si>
    <t>gloeilampen</t>
  </si>
  <si>
    <t>oud</t>
  </si>
  <si>
    <t>nieuw</t>
  </si>
  <si>
    <t>beparing</t>
  </si>
  <si>
    <t>per dag</t>
  </si>
  <si>
    <t>uren</t>
  </si>
  <si>
    <t>per jaar</t>
  </si>
  <si>
    <t>kWh/jr</t>
  </si>
  <si>
    <t>W</t>
  </si>
  <si>
    <t>verbruik</t>
  </si>
  <si>
    <t>halogeenlampen 12 V</t>
  </si>
  <si>
    <t>halogeen spotje</t>
  </si>
  <si>
    <t>halogeen staafje</t>
  </si>
  <si>
    <t>BESPARING APARATEN</t>
  </si>
  <si>
    <t>koelkast &gt; 14 jaar vervangen</t>
  </si>
  <si>
    <t>jaar</t>
  </si>
  <si>
    <t>koelkast 7 - 14 jaar vervangen</t>
  </si>
  <si>
    <t>koelkast &lt; 7 jaar vervangen</t>
  </si>
  <si>
    <t>diepvries &gt; 14 jaar vervangen</t>
  </si>
  <si>
    <t>diepvries 7 - 14 jaar vervangen</t>
  </si>
  <si>
    <t>TV voor 2000 vervangen</t>
  </si>
  <si>
    <t>uur</t>
  </si>
  <si>
    <t>TV 2000-2010 vervangen</t>
  </si>
  <si>
    <t>vloerverwarming oude pomp vervangen</t>
  </si>
  <si>
    <t>wasdroger oud (condens of afvoer)</t>
  </si>
  <si>
    <t>droogbeurten per jaar</t>
  </si>
  <si>
    <t>keer</t>
  </si>
  <si>
    <t>wasmachine 1990</t>
  </si>
  <si>
    <t>wasbeurten per jaar</t>
  </si>
  <si>
    <t>wasmachine 2000</t>
  </si>
  <si>
    <t>vaatwasser 1990</t>
  </si>
  <si>
    <t>vaatwasbeurten per jaar</t>
  </si>
  <si>
    <t>vaatwasser 2000</t>
  </si>
  <si>
    <t>pompschakelaar</t>
  </si>
  <si>
    <t>tijdschakelaar vijverpomp</t>
  </si>
  <si>
    <t>apparaat vast verbruik per jaar</t>
  </si>
  <si>
    <t>apparaat verbruik per keer</t>
  </si>
  <si>
    <t>apparaat verbruik per uur</t>
  </si>
  <si>
    <t>apparaten</t>
  </si>
  <si>
    <t>v</t>
  </si>
  <si>
    <t>stand by</t>
  </si>
  <si>
    <t>NIEUW VERBRUIK</t>
  </si>
  <si>
    <t>t.o.v. normaal</t>
  </si>
  <si>
    <t>Jacuzzi verbruik stand by</t>
  </si>
  <si>
    <t>dagen per jaar</t>
  </si>
  <si>
    <t>warmtepompboiler</t>
  </si>
  <si>
    <t>vijverpomp klein (40W)</t>
  </si>
  <si>
    <t>vijverpomp groot (240W)</t>
  </si>
  <si>
    <t>warmtepomp voor verwarming/koeling</t>
  </si>
  <si>
    <t>m2</t>
  </si>
  <si>
    <t>waterbed</t>
  </si>
  <si>
    <t>elektrische auto midden per km</t>
  </si>
  <si>
    <t>km per jaar</t>
  </si>
  <si>
    <t>elektrische auto groot per km</t>
  </si>
  <si>
    <t>aquarium</t>
  </si>
  <si>
    <t>voor klein aquarium</t>
  </si>
  <si>
    <t>vloerverwarming per m2</t>
  </si>
  <si>
    <t>airco : per unit</t>
  </si>
  <si>
    <t>elektrische fiets</t>
  </si>
  <si>
    <t>uren per jaar</t>
  </si>
  <si>
    <t>zwembad groot</t>
  </si>
  <si>
    <t>personen</t>
  </si>
  <si>
    <t>m2 vloeroppervlak</t>
  </si>
  <si>
    <t xml:space="preserve">aantal personen </t>
  </si>
  <si>
    <t>totaal</t>
  </si>
  <si>
    <t>STROOMVRETERS</t>
  </si>
  <si>
    <t>VERBRUIK ZONDER STROOMVRETERS</t>
  </si>
  <si>
    <t>ANALYSE STROOMVERBRUIK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</si>
</sst>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1" applyNumberFormat="1" applyFont="1"/>
    <xf numFmtId="0" fontId="0" fillId="3" borderId="1" xfId="0" applyFill="1" applyBorder="1"/>
    <xf numFmtId="9" fontId="2" fillId="2" borderId="3" xfId="2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 applyProtection="1">
      <alignment vertical="center"/>
      <protection locked="0"/>
    </xf>
    <xf numFmtId="164" fontId="0" fillId="0" borderId="0" xfId="1" applyNumberFormat="1" applyFont="1" applyFill="1" applyAlignment="1">
      <alignment vertical="center"/>
    </xf>
    <xf numFmtId="164" fontId="0" fillId="0" borderId="0" xfId="1" applyNumberFormat="1" applyFont="1" applyFill="1" applyAlignment="1">
      <alignment horizontal="right" vertical="center"/>
    </xf>
    <xf numFmtId="164" fontId="0" fillId="0" borderId="2" xfId="0" applyNumberForma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164" fontId="0" fillId="2" borderId="3" xfId="1" applyNumberFormat="1" applyFont="1" applyFill="1" applyBorder="1" applyAlignment="1" applyProtection="1">
      <alignment vertical="center"/>
      <protection locked="0"/>
    </xf>
    <xf numFmtId="0" fontId="0" fillId="4" borderId="0" xfId="0" applyFill="1" applyAlignment="1">
      <alignment vertical="center"/>
    </xf>
    <xf numFmtId="0" fontId="0" fillId="4" borderId="0" xfId="0" applyFill="1"/>
    <xf numFmtId="164" fontId="0" fillId="4" borderId="0" xfId="1" applyNumberFormat="1" applyFont="1" applyFill="1" applyAlignment="1">
      <alignment vertical="center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$O$5" fmlaRange="$Q$5:$Q$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3</xdr:col>
          <xdr:colOff>933450</xdr:colOff>
          <xdr:row>4</xdr:row>
          <xdr:rowOff>276225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1</xdr:col>
      <xdr:colOff>1266825</xdr:colOff>
      <xdr:row>0</xdr:row>
      <xdr:rowOff>1643749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F63C928-8700-3B93-A894-AE70DEF27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1643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501-04EA-4359-8A13-FD5E4ABC972B}">
  <sheetPr codeName="Blad1"/>
  <dimension ref="A1:R22"/>
  <sheetViews>
    <sheetView tabSelected="1" zoomScaleNormal="100" workbookViewId="0">
      <selection activeCell="L17" sqref="L17"/>
    </sheetView>
  </sheetViews>
  <sheetFormatPr defaultRowHeight="15" x14ac:dyDescent="0.25"/>
  <cols>
    <col min="2" max="2" width="24.42578125" customWidth="1"/>
    <col min="3" max="6" width="14.7109375" customWidth="1"/>
    <col min="14" max="22" width="0" hidden="1" customWidth="1"/>
  </cols>
  <sheetData>
    <row r="1" spans="1:18" ht="133.5" customHeight="1" x14ac:dyDescent="0.25">
      <c r="C1" s="19" t="s">
        <v>90</v>
      </c>
      <c r="D1" s="19"/>
      <c r="E1" s="19"/>
      <c r="F1" s="19"/>
    </row>
    <row r="2" spans="1:18" ht="24.95" customHeight="1" x14ac:dyDescent="0.25">
      <c r="A2" s="6" t="s">
        <v>6</v>
      </c>
      <c r="B2" s="6"/>
    </row>
    <row r="3" spans="1:18" ht="24.95" customHeight="1" thickBot="1" x14ac:dyDescent="0.3">
      <c r="B3" s="3" t="s">
        <v>1</v>
      </c>
      <c r="E3" s="4">
        <v>1900</v>
      </c>
      <c r="F3" s="3" t="s">
        <v>7</v>
      </c>
    </row>
    <row r="4" spans="1:18" ht="24.95" customHeight="1" thickBot="1" x14ac:dyDescent="0.3">
      <c r="B4" s="3" t="s">
        <v>0</v>
      </c>
      <c r="D4" s="27">
        <v>2</v>
      </c>
      <c r="E4" s="4">
        <f>D4*500</f>
        <v>1000</v>
      </c>
      <c r="F4" s="3" t="s">
        <v>7</v>
      </c>
    </row>
    <row r="5" spans="1:18" ht="24.95" customHeight="1" thickBot="1" x14ac:dyDescent="0.3">
      <c r="B5" s="3" t="s">
        <v>2</v>
      </c>
      <c r="E5" s="5">
        <f>VLOOKUP(O5,P5:R6,3)</f>
        <v>200</v>
      </c>
      <c r="F5" s="3" t="s">
        <v>7</v>
      </c>
      <c r="O5">
        <v>1</v>
      </c>
      <c r="P5">
        <v>1</v>
      </c>
      <c r="Q5" t="s">
        <v>3</v>
      </c>
      <c r="R5">
        <v>200</v>
      </c>
    </row>
    <row r="6" spans="1:18" ht="24.95" customHeight="1" x14ac:dyDescent="0.25">
      <c r="B6" s="3"/>
      <c r="C6" s="29" t="s">
        <v>5</v>
      </c>
      <c r="D6" s="30"/>
      <c r="E6" s="31">
        <f>SUM(E3:E5)</f>
        <v>3100</v>
      </c>
      <c r="F6" s="29" t="s">
        <v>7</v>
      </c>
      <c r="P6">
        <v>2</v>
      </c>
      <c r="Q6" t="s">
        <v>4</v>
      </c>
      <c r="R6">
        <v>0</v>
      </c>
    </row>
    <row r="7" spans="1:18" ht="24.95" customHeight="1" x14ac:dyDescent="0.25"/>
    <row r="8" spans="1:18" ht="24.95" customHeight="1" thickBot="1" x14ac:dyDescent="0.3">
      <c r="A8" s="6" t="s">
        <v>8</v>
      </c>
      <c r="C8" s="7" t="s">
        <v>11</v>
      </c>
      <c r="D8" s="7" t="s">
        <v>12</v>
      </c>
      <c r="E8" s="7" t="s">
        <v>13</v>
      </c>
    </row>
    <row r="9" spans="1:18" ht="24.95" customHeight="1" thickBot="1" x14ac:dyDescent="0.3">
      <c r="B9" s="8" t="s">
        <v>10</v>
      </c>
      <c r="C9" s="28">
        <v>1200</v>
      </c>
      <c r="D9" s="28">
        <v>400</v>
      </c>
      <c r="E9" s="22">
        <f>C9-D9</f>
        <v>800</v>
      </c>
      <c r="F9" s="9" t="s">
        <v>7</v>
      </c>
    </row>
    <row r="10" spans="1:18" ht="24.95" customHeight="1" thickBot="1" x14ac:dyDescent="0.3">
      <c r="B10" s="8" t="s">
        <v>9</v>
      </c>
      <c r="C10" s="28">
        <v>1500</v>
      </c>
      <c r="D10" s="28">
        <v>900</v>
      </c>
      <c r="E10" s="22">
        <f>C10-D10</f>
        <v>600</v>
      </c>
      <c r="F10" s="9" t="s">
        <v>7</v>
      </c>
    </row>
    <row r="11" spans="1:18" ht="24.95" customHeight="1" thickBot="1" x14ac:dyDescent="0.3">
      <c r="C11" s="3" t="s">
        <v>15</v>
      </c>
      <c r="D11" s="3"/>
      <c r="E11" s="4">
        <f>SUM(E9:E10)</f>
        <v>1400</v>
      </c>
      <c r="F11" s="9" t="s">
        <v>7</v>
      </c>
    </row>
    <row r="12" spans="1:18" ht="24.95" customHeight="1" thickBot="1" x14ac:dyDescent="0.3">
      <c r="C12" s="3" t="s">
        <v>14</v>
      </c>
      <c r="D12" s="3"/>
      <c r="E12" s="28">
        <v>3000</v>
      </c>
      <c r="F12" s="9" t="s">
        <v>7</v>
      </c>
    </row>
    <row r="13" spans="1:18" ht="24.95" customHeight="1" x14ac:dyDescent="0.25">
      <c r="C13" s="29" t="s">
        <v>16</v>
      </c>
      <c r="D13" s="30"/>
      <c r="E13" s="31">
        <f>E11+E12</f>
        <v>4400</v>
      </c>
      <c r="F13" s="29" t="s">
        <v>7</v>
      </c>
    </row>
    <row r="14" spans="1:18" ht="24.95" customHeight="1" x14ac:dyDescent="0.25"/>
    <row r="15" spans="1:18" ht="24.95" customHeight="1" x14ac:dyDescent="0.25">
      <c r="A15" s="6" t="s">
        <v>17</v>
      </c>
      <c r="C15" s="24">
        <f>verlichting!H20</f>
        <v>0</v>
      </c>
      <c r="D15" s="9" t="s">
        <v>7</v>
      </c>
    </row>
    <row r="16" spans="1:18" ht="24.95" customHeight="1" x14ac:dyDescent="0.25">
      <c r="A16" s="6" t="s">
        <v>36</v>
      </c>
      <c r="C16" s="23">
        <f>apparaten!J24</f>
        <v>0</v>
      </c>
      <c r="D16" s="9" t="s">
        <v>7</v>
      </c>
    </row>
    <row r="17" spans="1:9" ht="24.95" customHeight="1" thickBot="1" x14ac:dyDescent="0.3">
      <c r="E17" s="25">
        <f>C15+C16</f>
        <v>0</v>
      </c>
      <c r="F17" s="9" t="s">
        <v>7</v>
      </c>
    </row>
    <row r="18" spans="1:9" ht="24.95" customHeight="1" x14ac:dyDescent="0.25">
      <c r="A18" s="6" t="s">
        <v>64</v>
      </c>
      <c r="E18" s="26">
        <f>E13-E17</f>
        <v>4400</v>
      </c>
      <c r="F18" s="9" t="s">
        <v>7</v>
      </c>
    </row>
    <row r="19" spans="1:9" ht="24.95" customHeight="1" x14ac:dyDescent="0.25"/>
    <row r="20" spans="1:9" ht="24.95" customHeight="1" x14ac:dyDescent="0.25">
      <c r="A20" s="6" t="s">
        <v>88</v>
      </c>
      <c r="C20" s="23">
        <f>stroomvreters!F17</f>
        <v>0</v>
      </c>
      <c r="D20" s="9" t="s">
        <v>7</v>
      </c>
    </row>
    <row r="21" spans="1:9" ht="24.95" customHeight="1" thickBot="1" x14ac:dyDescent="0.3"/>
    <row r="22" spans="1:9" ht="24.95" customHeight="1" thickBot="1" x14ac:dyDescent="0.3">
      <c r="A22" s="6" t="s">
        <v>89</v>
      </c>
      <c r="E22" s="26">
        <f>E18-C20</f>
        <v>4400</v>
      </c>
      <c r="F22" s="9" t="s">
        <v>7</v>
      </c>
      <c r="H22" s="18">
        <f>E22/E6</f>
        <v>1.4193548387096775</v>
      </c>
      <c r="I22" s="3" t="s">
        <v>65</v>
      </c>
    </row>
  </sheetData>
  <mergeCells count="1">
    <mergeCell ref="C1:F1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4</xdr:row>
                    <xdr:rowOff>19050</xdr:rowOff>
                  </from>
                  <to>
                    <xdr:col>3</xdr:col>
                    <xdr:colOff>933450</xdr:colOff>
                    <xdr:row>4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7FC8-A10E-48AC-B8E5-F8BF7A440881}">
  <sheetPr codeName="Blad2"/>
  <dimension ref="A1:I20"/>
  <sheetViews>
    <sheetView workbookViewId="0">
      <selection activeCell="D24" sqref="D24"/>
    </sheetView>
  </sheetViews>
  <sheetFormatPr defaultRowHeight="15" x14ac:dyDescent="0.25"/>
  <cols>
    <col min="1" max="1" width="23.140625" style="3" customWidth="1"/>
    <col min="4" max="4" width="12.5703125" customWidth="1"/>
    <col min="6" max="6" width="11.5703125" customWidth="1"/>
    <col min="9" max="9" width="26.85546875" customWidth="1"/>
  </cols>
  <sheetData>
    <row r="1" spans="1:9" x14ac:dyDescent="0.25">
      <c r="B1" s="7"/>
      <c r="C1" s="7"/>
      <c r="D1" s="7"/>
      <c r="E1" s="7"/>
      <c r="F1" s="20" t="s">
        <v>32</v>
      </c>
      <c r="G1" s="20"/>
      <c r="H1" s="7"/>
    </row>
    <row r="2" spans="1:9" x14ac:dyDescent="0.25">
      <c r="B2" s="7" t="s">
        <v>18</v>
      </c>
      <c r="C2" s="7" t="s">
        <v>20</v>
      </c>
      <c r="D2" s="7" t="s">
        <v>28</v>
      </c>
      <c r="E2" s="7" t="s">
        <v>19</v>
      </c>
      <c r="F2" s="7" t="s">
        <v>24</v>
      </c>
      <c r="G2" s="7" t="s">
        <v>25</v>
      </c>
      <c r="H2" s="7" t="s">
        <v>26</v>
      </c>
      <c r="I2" s="7" t="s">
        <v>22</v>
      </c>
    </row>
    <row r="3" spans="1:9" x14ac:dyDescent="0.25">
      <c r="B3" s="7"/>
      <c r="C3" s="7" t="s">
        <v>31</v>
      </c>
      <c r="D3" s="7" t="s">
        <v>27</v>
      </c>
      <c r="E3" s="7" t="s">
        <v>29</v>
      </c>
      <c r="F3" s="7" t="s">
        <v>30</v>
      </c>
      <c r="G3" s="7" t="s">
        <v>30</v>
      </c>
      <c r="H3" s="7" t="s">
        <v>30</v>
      </c>
    </row>
    <row r="4" spans="1:9" x14ac:dyDescent="0.25">
      <c r="A4" s="2" t="s">
        <v>23</v>
      </c>
      <c r="B4" s="10"/>
      <c r="C4" s="10">
        <v>15</v>
      </c>
      <c r="D4" s="10"/>
      <c r="E4" s="10"/>
      <c r="F4" s="7">
        <f t="shared" ref="F4:F18" si="0">C4*B4*D4*E4/1000</f>
        <v>0</v>
      </c>
      <c r="G4" s="11">
        <f>F4*0.1</f>
        <v>0</v>
      </c>
      <c r="H4" s="11">
        <f>F4-G4</f>
        <v>0</v>
      </c>
      <c r="I4" s="17"/>
    </row>
    <row r="5" spans="1:9" x14ac:dyDescent="0.25">
      <c r="A5" s="2"/>
      <c r="B5" s="10"/>
      <c r="C5" s="10">
        <v>25</v>
      </c>
      <c r="D5" s="10"/>
      <c r="E5" s="10"/>
      <c r="F5" s="7">
        <f t="shared" si="0"/>
        <v>0</v>
      </c>
      <c r="G5" s="11">
        <f t="shared" ref="G5:G18" si="1">F5*0.1</f>
        <v>0</v>
      </c>
      <c r="H5" s="11">
        <f t="shared" ref="H5:H18" si="2">F5-G5</f>
        <v>0</v>
      </c>
      <c r="I5" s="17"/>
    </row>
    <row r="6" spans="1:9" x14ac:dyDescent="0.25">
      <c r="A6" s="2"/>
      <c r="B6" s="10"/>
      <c r="C6" s="10">
        <v>40</v>
      </c>
      <c r="D6" s="10">
        <v>4</v>
      </c>
      <c r="E6" s="10">
        <v>320</v>
      </c>
      <c r="F6" s="7">
        <f t="shared" si="0"/>
        <v>0</v>
      </c>
      <c r="G6" s="11">
        <f t="shared" si="1"/>
        <v>0</v>
      </c>
      <c r="H6" s="11">
        <f t="shared" si="2"/>
        <v>0</v>
      </c>
      <c r="I6" s="17"/>
    </row>
    <row r="7" spans="1:9" x14ac:dyDescent="0.25">
      <c r="A7" s="2"/>
      <c r="B7" s="10"/>
      <c r="C7" s="10">
        <v>60</v>
      </c>
      <c r="D7" s="10"/>
      <c r="E7" s="10"/>
      <c r="F7" s="7">
        <f t="shared" si="0"/>
        <v>0</v>
      </c>
      <c r="G7" s="11">
        <f t="shared" si="1"/>
        <v>0</v>
      </c>
      <c r="H7" s="11">
        <f t="shared" si="2"/>
        <v>0</v>
      </c>
      <c r="I7" s="17"/>
    </row>
    <row r="8" spans="1:9" x14ac:dyDescent="0.25">
      <c r="A8" s="2"/>
      <c r="B8" s="10"/>
      <c r="C8" s="10">
        <v>80</v>
      </c>
      <c r="D8" s="10"/>
      <c r="E8" s="10"/>
      <c r="F8" s="7">
        <f t="shared" si="0"/>
        <v>0</v>
      </c>
      <c r="G8" s="11">
        <f t="shared" si="1"/>
        <v>0</v>
      </c>
      <c r="H8" s="11">
        <f t="shared" si="2"/>
        <v>0</v>
      </c>
      <c r="I8" s="17"/>
    </row>
    <row r="9" spans="1:9" x14ac:dyDescent="0.25">
      <c r="A9" s="2"/>
      <c r="B9" s="10"/>
      <c r="C9" s="10"/>
      <c r="D9" s="10"/>
      <c r="E9" s="10"/>
      <c r="F9" s="7">
        <f t="shared" si="0"/>
        <v>0</v>
      </c>
      <c r="G9" s="11">
        <f t="shared" si="1"/>
        <v>0</v>
      </c>
      <c r="H9" s="11">
        <f t="shared" si="2"/>
        <v>0</v>
      </c>
      <c r="I9" s="17"/>
    </row>
    <row r="10" spans="1:9" x14ac:dyDescent="0.25">
      <c r="A10" s="2" t="s">
        <v>33</v>
      </c>
      <c r="B10" s="10"/>
      <c r="C10" s="10">
        <v>10</v>
      </c>
      <c r="D10" s="10"/>
      <c r="E10" s="10"/>
      <c r="F10" s="7">
        <f t="shared" si="0"/>
        <v>0</v>
      </c>
      <c r="G10" s="11">
        <f t="shared" si="1"/>
        <v>0</v>
      </c>
      <c r="H10" s="11">
        <f t="shared" si="2"/>
        <v>0</v>
      </c>
      <c r="I10" s="17"/>
    </row>
    <row r="11" spans="1:9" x14ac:dyDescent="0.25">
      <c r="A11" s="2" t="s">
        <v>33</v>
      </c>
      <c r="B11" s="10"/>
      <c r="C11" s="10">
        <v>20</v>
      </c>
      <c r="D11" s="10">
        <v>4</v>
      </c>
      <c r="E11" s="10">
        <v>320</v>
      </c>
      <c r="F11" s="7">
        <f t="shared" si="0"/>
        <v>0</v>
      </c>
      <c r="G11" s="11">
        <f t="shared" si="1"/>
        <v>0</v>
      </c>
      <c r="H11" s="11">
        <f t="shared" si="2"/>
        <v>0</v>
      </c>
      <c r="I11" s="17"/>
    </row>
    <row r="12" spans="1:9" x14ac:dyDescent="0.25">
      <c r="A12" s="2" t="s">
        <v>34</v>
      </c>
      <c r="B12" s="10"/>
      <c r="C12" s="10">
        <v>35</v>
      </c>
      <c r="D12" s="10"/>
      <c r="E12" s="10"/>
      <c r="F12" s="7">
        <f t="shared" si="0"/>
        <v>0</v>
      </c>
      <c r="G12" s="11">
        <f t="shared" si="1"/>
        <v>0</v>
      </c>
      <c r="H12" s="11">
        <f t="shared" si="2"/>
        <v>0</v>
      </c>
      <c r="I12" s="17"/>
    </row>
    <row r="13" spans="1:9" x14ac:dyDescent="0.25">
      <c r="A13" s="2" t="s">
        <v>34</v>
      </c>
      <c r="B13" s="10"/>
      <c r="C13" s="10">
        <v>50</v>
      </c>
      <c r="D13" s="10">
        <v>1</v>
      </c>
      <c r="E13" s="10">
        <v>320</v>
      </c>
      <c r="F13" s="7">
        <f t="shared" si="0"/>
        <v>0</v>
      </c>
      <c r="G13" s="11">
        <f t="shared" si="1"/>
        <v>0</v>
      </c>
      <c r="H13" s="11">
        <f t="shared" si="2"/>
        <v>0</v>
      </c>
      <c r="I13" s="17"/>
    </row>
    <row r="14" spans="1:9" x14ac:dyDescent="0.25">
      <c r="A14" s="2"/>
      <c r="B14" s="10"/>
      <c r="C14" s="10"/>
      <c r="D14" s="10"/>
      <c r="E14" s="10"/>
      <c r="F14" s="7">
        <f t="shared" si="0"/>
        <v>0</v>
      </c>
      <c r="G14" s="11">
        <f t="shared" si="1"/>
        <v>0</v>
      </c>
      <c r="H14" s="11">
        <f t="shared" si="2"/>
        <v>0</v>
      </c>
      <c r="I14" s="17"/>
    </row>
    <row r="15" spans="1:9" x14ac:dyDescent="0.25">
      <c r="A15" s="2" t="s">
        <v>35</v>
      </c>
      <c r="B15" s="10"/>
      <c r="C15" s="10">
        <v>300</v>
      </c>
      <c r="D15" s="10"/>
      <c r="E15" s="10"/>
      <c r="F15" s="7">
        <f t="shared" si="0"/>
        <v>0</v>
      </c>
      <c r="G15" s="11">
        <f t="shared" si="1"/>
        <v>0</v>
      </c>
      <c r="H15" s="11">
        <f t="shared" si="2"/>
        <v>0</v>
      </c>
      <c r="I15" s="17"/>
    </row>
    <row r="16" spans="1:9" x14ac:dyDescent="0.25">
      <c r="A16" s="2"/>
      <c r="B16" s="10"/>
      <c r="C16" s="10"/>
      <c r="D16" s="10"/>
      <c r="E16" s="10"/>
      <c r="F16" s="7">
        <f t="shared" si="0"/>
        <v>0</v>
      </c>
      <c r="G16" s="11">
        <f t="shared" si="1"/>
        <v>0</v>
      </c>
      <c r="H16" s="11">
        <f t="shared" si="2"/>
        <v>0</v>
      </c>
      <c r="I16" s="17"/>
    </row>
    <row r="17" spans="1:9" x14ac:dyDescent="0.25">
      <c r="A17" s="2"/>
      <c r="B17" s="10"/>
      <c r="C17" s="10"/>
      <c r="D17" s="10"/>
      <c r="E17" s="10"/>
      <c r="F17" s="7">
        <f t="shared" si="0"/>
        <v>0</v>
      </c>
      <c r="G17" s="11">
        <f t="shared" si="1"/>
        <v>0</v>
      </c>
      <c r="H17" s="11">
        <f t="shared" si="2"/>
        <v>0</v>
      </c>
      <c r="I17" s="17"/>
    </row>
    <row r="18" spans="1:9" x14ac:dyDescent="0.25">
      <c r="A18" s="2"/>
      <c r="B18" s="10"/>
      <c r="C18" s="10"/>
      <c r="D18" s="10"/>
      <c r="E18" s="10"/>
      <c r="F18" s="7">
        <f t="shared" si="0"/>
        <v>0</v>
      </c>
      <c r="G18" s="11">
        <f t="shared" si="1"/>
        <v>0</v>
      </c>
      <c r="H18" s="11">
        <f t="shared" si="2"/>
        <v>0</v>
      </c>
      <c r="I18" s="17"/>
    </row>
    <row r="20" spans="1:9" x14ac:dyDescent="0.25">
      <c r="H20" s="11">
        <f>SUM(H4:H19)</f>
        <v>0</v>
      </c>
    </row>
  </sheetData>
  <mergeCells count="1"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D23F-5D2B-4024-9E82-3D17CFB14832}">
  <sheetPr codeName="Blad3"/>
  <dimension ref="A1:M24"/>
  <sheetViews>
    <sheetView workbookViewId="0">
      <selection activeCell="B3" sqref="B3:B15"/>
    </sheetView>
  </sheetViews>
  <sheetFormatPr defaultRowHeight="15" x14ac:dyDescent="0.25"/>
  <cols>
    <col min="1" max="1" width="38.85546875" customWidth="1"/>
    <col min="2" max="2" width="9.140625" style="7"/>
    <col min="3" max="3" width="24.140625" customWidth="1"/>
    <col min="4" max="6" width="0" hidden="1" customWidth="1"/>
  </cols>
  <sheetData>
    <row r="1" spans="1:13" x14ac:dyDescent="0.25">
      <c r="B1" s="7" t="s">
        <v>18</v>
      </c>
      <c r="G1" s="21" t="s">
        <v>32</v>
      </c>
      <c r="H1" s="21"/>
    </row>
    <row r="2" spans="1:13" x14ac:dyDescent="0.25">
      <c r="B2" s="7" t="s">
        <v>61</v>
      </c>
      <c r="G2" t="s">
        <v>24</v>
      </c>
      <c r="H2" t="s">
        <v>25</v>
      </c>
      <c r="J2" t="s">
        <v>21</v>
      </c>
    </row>
    <row r="3" spans="1:13" x14ac:dyDescent="0.25">
      <c r="A3" s="12" t="s">
        <v>37</v>
      </c>
      <c r="B3" s="10"/>
      <c r="C3" s="1"/>
      <c r="D3" s="14" t="s">
        <v>38</v>
      </c>
      <c r="E3" s="1"/>
      <c r="F3" s="1"/>
      <c r="G3" s="15">
        <v>320</v>
      </c>
      <c r="H3" s="15">
        <v>140</v>
      </c>
      <c r="I3" s="13"/>
      <c r="J3" s="16">
        <f>B3*(G3-H3)</f>
        <v>0</v>
      </c>
      <c r="K3" t="s">
        <v>7</v>
      </c>
    </row>
    <row r="4" spans="1:13" x14ac:dyDescent="0.25">
      <c r="A4" s="12" t="s">
        <v>39</v>
      </c>
      <c r="B4" s="10"/>
      <c r="C4" s="1"/>
      <c r="D4" s="14" t="s">
        <v>38</v>
      </c>
      <c r="E4" s="1"/>
      <c r="F4" s="1"/>
      <c r="G4" s="15">
        <v>220</v>
      </c>
      <c r="H4" s="15">
        <v>140</v>
      </c>
      <c r="I4" s="13"/>
      <c r="J4" s="16">
        <f t="shared" ref="J4:J22" si="0">B4*(G4-H4)</f>
        <v>0</v>
      </c>
      <c r="K4" t="s">
        <v>7</v>
      </c>
    </row>
    <row r="5" spans="1:13" x14ac:dyDescent="0.25">
      <c r="A5" s="12" t="s">
        <v>40</v>
      </c>
      <c r="B5" s="10"/>
      <c r="C5" s="1"/>
      <c r="D5" s="14" t="s">
        <v>38</v>
      </c>
      <c r="E5" s="1"/>
      <c r="F5" s="1"/>
      <c r="G5" s="15">
        <v>140</v>
      </c>
      <c r="H5" s="15">
        <v>140</v>
      </c>
      <c r="I5" s="13"/>
      <c r="J5" s="16">
        <f t="shared" si="0"/>
        <v>0</v>
      </c>
      <c r="K5" t="s">
        <v>7</v>
      </c>
    </row>
    <row r="6" spans="1:13" x14ac:dyDescent="0.25">
      <c r="A6" s="12" t="s">
        <v>41</v>
      </c>
      <c r="B6" s="10"/>
      <c r="C6" s="1"/>
      <c r="D6" s="14" t="s">
        <v>38</v>
      </c>
      <c r="E6" s="1"/>
      <c r="F6" s="1"/>
      <c r="G6" s="15">
        <v>480</v>
      </c>
      <c r="H6" s="15">
        <v>140</v>
      </c>
      <c r="I6" s="13"/>
      <c r="J6" s="16">
        <f t="shared" si="0"/>
        <v>0</v>
      </c>
      <c r="K6" t="s">
        <v>7</v>
      </c>
    </row>
    <row r="7" spans="1:13" x14ac:dyDescent="0.25">
      <c r="A7" s="12" t="s">
        <v>42</v>
      </c>
      <c r="B7" s="10"/>
      <c r="C7" s="1"/>
      <c r="D7" s="14" t="s">
        <v>38</v>
      </c>
      <c r="E7" s="1"/>
      <c r="F7" s="1"/>
      <c r="G7" s="15">
        <v>320</v>
      </c>
      <c r="H7" s="15">
        <v>140</v>
      </c>
      <c r="I7" s="13"/>
      <c r="J7" s="16">
        <f t="shared" si="0"/>
        <v>0</v>
      </c>
      <c r="K7" t="s">
        <v>7</v>
      </c>
    </row>
    <row r="8" spans="1:13" x14ac:dyDescent="0.25">
      <c r="A8" s="12" t="s">
        <v>43</v>
      </c>
      <c r="B8" s="10"/>
      <c r="C8" s="1" t="s">
        <v>63</v>
      </c>
      <c r="D8" s="14" t="s">
        <v>44</v>
      </c>
      <c r="E8" s="1"/>
      <c r="F8" s="1"/>
      <c r="G8" s="15">
        <v>60</v>
      </c>
      <c r="H8" s="15">
        <v>5</v>
      </c>
      <c r="I8" s="13"/>
      <c r="J8" s="16">
        <f t="shared" si="0"/>
        <v>0</v>
      </c>
      <c r="K8" t="s">
        <v>7</v>
      </c>
    </row>
    <row r="9" spans="1:13" x14ac:dyDescent="0.25">
      <c r="A9" s="12" t="s">
        <v>45</v>
      </c>
      <c r="B9" s="10"/>
      <c r="C9" s="1" t="s">
        <v>63</v>
      </c>
      <c r="D9" s="14" t="s">
        <v>44</v>
      </c>
      <c r="E9" s="1"/>
      <c r="F9" s="1"/>
      <c r="G9" s="15">
        <v>20</v>
      </c>
      <c r="H9" s="15">
        <v>5</v>
      </c>
      <c r="I9" s="13"/>
      <c r="J9" s="16">
        <f t="shared" si="0"/>
        <v>0</v>
      </c>
      <c r="K9" t="s">
        <v>7</v>
      </c>
    </row>
    <row r="10" spans="1:13" x14ac:dyDescent="0.25">
      <c r="A10" s="12" t="s">
        <v>46</v>
      </c>
      <c r="B10" s="10"/>
      <c r="C10" s="1"/>
      <c r="D10" s="14" t="s">
        <v>38</v>
      </c>
      <c r="E10" s="1"/>
      <c r="F10" s="1"/>
      <c r="G10" s="15">
        <v>150</v>
      </c>
      <c r="H10" s="15">
        <v>30</v>
      </c>
      <c r="I10" s="13"/>
      <c r="J10" s="16">
        <f t="shared" si="0"/>
        <v>0</v>
      </c>
      <c r="K10" t="s">
        <v>7</v>
      </c>
    </row>
    <row r="11" spans="1:13" x14ac:dyDescent="0.25">
      <c r="A11" s="12" t="s">
        <v>56</v>
      </c>
      <c r="B11" s="10"/>
      <c r="C11" s="1"/>
      <c r="D11" s="14" t="s">
        <v>38</v>
      </c>
      <c r="E11" s="1"/>
      <c r="F11" s="1"/>
      <c r="G11" s="15">
        <v>350</v>
      </c>
      <c r="H11" s="15">
        <v>175</v>
      </c>
      <c r="I11" s="13"/>
      <c r="J11" s="16">
        <f t="shared" si="0"/>
        <v>0</v>
      </c>
      <c r="K11" t="s">
        <v>7</v>
      </c>
    </row>
    <row r="12" spans="1:13" x14ac:dyDescent="0.25">
      <c r="A12" s="12" t="s">
        <v>57</v>
      </c>
      <c r="B12" s="10"/>
      <c r="C12" s="1"/>
      <c r="D12" s="14" t="s">
        <v>38</v>
      </c>
      <c r="E12" s="1"/>
      <c r="F12" s="1"/>
      <c r="G12" s="15">
        <v>175</v>
      </c>
      <c r="H12" s="15">
        <v>100</v>
      </c>
      <c r="I12" s="13"/>
      <c r="J12" s="16">
        <f t="shared" si="0"/>
        <v>0</v>
      </c>
      <c r="K12" t="s">
        <v>7</v>
      </c>
      <c r="M12" t="s">
        <v>62</v>
      </c>
    </row>
    <row r="13" spans="1:13" x14ac:dyDescent="0.25">
      <c r="A13" s="12" t="s">
        <v>58</v>
      </c>
      <c r="B13" s="10"/>
      <c r="C13" s="1"/>
      <c r="D13" s="14" t="s">
        <v>38</v>
      </c>
      <c r="E13" s="1"/>
      <c r="F13" s="1"/>
      <c r="G13" s="1"/>
      <c r="H13" s="1"/>
      <c r="J13" s="16">
        <f t="shared" si="0"/>
        <v>0</v>
      </c>
      <c r="K13" t="s">
        <v>7</v>
      </c>
    </row>
    <row r="14" spans="1:13" x14ac:dyDescent="0.25">
      <c r="A14" s="12" t="s">
        <v>59</v>
      </c>
      <c r="B14" s="10"/>
      <c r="C14" s="1"/>
      <c r="D14" s="14" t="s">
        <v>49</v>
      </c>
      <c r="E14" s="1"/>
      <c r="F14" s="1"/>
      <c r="G14" s="1"/>
      <c r="H14" s="1"/>
      <c r="J14" s="16">
        <f t="shared" si="0"/>
        <v>0</v>
      </c>
      <c r="K14" t="s">
        <v>7</v>
      </c>
    </row>
    <row r="15" spans="1:13" x14ac:dyDescent="0.25">
      <c r="A15" s="12" t="s">
        <v>60</v>
      </c>
      <c r="B15" s="10"/>
      <c r="C15" s="1"/>
      <c r="D15" s="14" t="s">
        <v>44</v>
      </c>
      <c r="E15" s="1"/>
      <c r="F15" s="1"/>
      <c r="G15" s="1"/>
      <c r="H15" s="1"/>
      <c r="J15" s="16">
        <f t="shared" si="0"/>
        <v>0</v>
      </c>
      <c r="K15" t="s">
        <v>7</v>
      </c>
    </row>
    <row r="16" spans="1:13" x14ac:dyDescent="0.25">
      <c r="B16" s="10"/>
      <c r="C16" s="1"/>
      <c r="D16" s="1"/>
      <c r="E16" s="1"/>
      <c r="F16" s="1"/>
      <c r="G16" s="1"/>
      <c r="H16" s="1"/>
      <c r="J16" s="16">
        <f t="shared" si="0"/>
        <v>0</v>
      </c>
      <c r="K16" t="s">
        <v>7</v>
      </c>
    </row>
    <row r="17" spans="1:11" x14ac:dyDescent="0.25">
      <c r="B17" s="10"/>
      <c r="C17" s="1"/>
      <c r="D17" s="1"/>
      <c r="E17" s="1"/>
      <c r="F17" s="1"/>
      <c r="G17" s="1"/>
      <c r="H17" s="1"/>
      <c r="J17" s="16">
        <f t="shared" si="0"/>
        <v>0</v>
      </c>
      <c r="K17" t="s">
        <v>7</v>
      </c>
    </row>
    <row r="18" spans="1:11" x14ac:dyDescent="0.25">
      <c r="A18" s="12" t="s">
        <v>47</v>
      </c>
      <c r="B18" s="10"/>
      <c r="C18" s="14" t="s">
        <v>48</v>
      </c>
      <c r="D18" s="14" t="s">
        <v>49</v>
      </c>
      <c r="E18" s="1"/>
      <c r="F18" s="1"/>
      <c r="G18" s="15">
        <v>4</v>
      </c>
      <c r="H18" s="15">
        <v>1</v>
      </c>
      <c r="I18" s="13"/>
      <c r="J18" s="16">
        <f t="shared" si="0"/>
        <v>0</v>
      </c>
      <c r="K18" t="s">
        <v>7</v>
      </c>
    </row>
    <row r="19" spans="1:11" x14ac:dyDescent="0.25">
      <c r="A19" s="12" t="s">
        <v>50</v>
      </c>
      <c r="B19" s="10"/>
      <c r="C19" s="14" t="s">
        <v>51</v>
      </c>
      <c r="D19" s="14" t="s">
        <v>49</v>
      </c>
      <c r="E19" s="1"/>
      <c r="F19" s="1"/>
      <c r="G19" s="15">
        <v>1.7</v>
      </c>
      <c r="H19" s="15">
        <v>0.8</v>
      </c>
      <c r="I19" s="13"/>
      <c r="J19" s="16">
        <f t="shared" si="0"/>
        <v>0</v>
      </c>
      <c r="K19" t="s">
        <v>7</v>
      </c>
    </row>
    <row r="20" spans="1:11" x14ac:dyDescent="0.25">
      <c r="A20" s="12" t="s">
        <v>52</v>
      </c>
      <c r="B20" s="10"/>
      <c r="C20" s="14" t="s">
        <v>51</v>
      </c>
      <c r="D20" s="14" t="s">
        <v>49</v>
      </c>
      <c r="E20" s="1"/>
      <c r="F20" s="1"/>
      <c r="G20" s="15">
        <v>1.2</v>
      </c>
      <c r="H20" s="15">
        <v>0.8</v>
      </c>
      <c r="I20" s="13"/>
      <c r="J20" s="16">
        <f t="shared" si="0"/>
        <v>0</v>
      </c>
      <c r="K20" t="s">
        <v>7</v>
      </c>
    </row>
    <row r="21" spans="1:11" x14ac:dyDescent="0.25">
      <c r="A21" s="12" t="s">
        <v>53</v>
      </c>
      <c r="B21" s="10"/>
      <c r="C21" s="14" t="s">
        <v>54</v>
      </c>
      <c r="D21" s="14" t="s">
        <v>49</v>
      </c>
      <c r="E21" s="1"/>
      <c r="F21" s="1"/>
      <c r="G21" s="15">
        <v>1.8</v>
      </c>
      <c r="H21" s="15">
        <v>0.9</v>
      </c>
      <c r="I21" s="13"/>
      <c r="J21" s="16">
        <f t="shared" si="0"/>
        <v>0</v>
      </c>
      <c r="K21" t="s">
        <v>7</v>
      </c>
    </row>
    <row r="22" spans="1:11" x14ac:dyDescent="0.25">
      <c r="A22" s="12" t="s">
        <v>55</v>
      </c>
      <c r="B22" s="10"/>
      <c r="C22" s="14" t="s">
        <v>54</v>
      </c>
      <c r="D22" s="14" t="s">
        <v>49</v>
      </c>
      <c r="E22" s="1"/>
      <c r="F22" s="1"/>
      <c r="G22" s="15">
        <v>1.4</v>
      </c>
      <c r="H22" s="15">
        <v>0.9</v>
      </c>
      <c r="I22" s="13"/>
      <c r="J22" s="16">
        <f t="shared" si="0"/>
        <v>0</v>
      </c>
      <c r="K22" t="s">
        <v>7</v>
      </c>
    </row>
    <row r="23" spans="1:11" x14ac:dyDescent="0.25">
      <c r="J23" s="16"/>
    </row>
    <row r="24" spans="1:11" x14ac:dyDescent="0.25">
      <c r="J24" s="16">
        <f>SUM(J3:J23)</f>
        <v>0</v>
      </c>
      <c r="K24" t="s">
        <v>7</v>
      </c>
    </row>
  </sheetData>
  <mergeCells count="1"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DFFF-AF8B-402F-A6DD-F6027DF86417}">
  <sheetPr codeName="Blad4"/>
  <dimension ref="A2:G17"/>
  <sheetViews>
    <sheetView workbookViewId="0">
      <selection activeCell="B3" sqref="B3:B15"/>
    </sheetView>
  </sheetViews>
  <sheetFormatPr defaultRowHeight="15" x14ac:dyDescent="0.25"/>
  <cols>
    <col min="1" max="1" width="44.42578125" customWidth="1"/>
    <col min="3" max="3" width="23.5703125" customWidth="1"/>
    <col min="6" max="6" width="10" style="16" bestFit="1" customWidth="1"/>
  </cols>
  <sheetData>
    <row r="2" spans="1:7" x14ac:dyDescent="0.25">
      <c r="D2" t="s">
        <v>32</v>
      </c>
      <c r="F2" s="16" t="s">
        <v>87</v>
      </c>
    </row>
    <row r="3" spans="1:7" x14ac:dyDescent="0.25">
      <c r="A3" s="12" t="s">
        <v>66</v>
      </c>
      <c r="B3" s="17"/>
      <c r="C3" s="12" t="s">
        <v>67</v>
      </c>
      <c r="D3" s="13">
        <v>4</v>
      </c>
      <c r="F3" s="16">
        <f>B3*D3</f>
        <v>0</v>
      </c>
      <c r="G3" t="s">
        <v>7</v>
      </c>
    </row>
    <row r="4" spans="1:7" x14ac:dyDescent="0.25">
      <c r="A4" s="12" t="s">
        <v>68</v>
      </c>
      <c r="B4" s="17"/>
      <c r="C4" t="s">
        <v>84</v>
      </c>
      <c r="D4">
        <v>200</v>
      </c>
      <c r="F4" s="16">
        <f t="shared" ref="F4:F15" si="0">B4*D4</f>
        <v>0</v>
      </c>
      <c r="G4" t="s">
        <v>7</v>
      </c>
    </row>
    <row r="5" spans="1:7" x14ac:dyDescent="0.25">
      <c r="A5" s="12" t="s">
        <v>69</v>
      </c>
      <c r="B5" s="17"/>
      <c r="C5" t="s">
        <v>82</v>
      </c>
      <c r="D5">
        <v>40</v>
      </c>
      <c r="F5" s="16">
        <f>B5*D5/1000</f>
        <v>0</v>
      </c>
      <c r="G5" t="s">
        <v>7</v>
      </c>
    </row>
    <row r="6" spans="1:7" x14ac:dyDescent="0.25">
      <c r="A6" s="12" t="s">
        <v>70</v>
      </c>
      <c r="B6" s="17"/>
      <c r="C6" t="s">
        <v>82</v>
      </c>
      <c r="D6">
        <v>240</v>
      </c>
      <c r="F6" s="16">
        <f>B6*D6/1000</f>
        <v>0</v>
      </c>
      <c r="G6" t="s">
        <v>7</v>
      </c>
    </row>
    <row r="7" spans="1:7" x14ac:dyDescent="0.25">
      <c r="A7" s="12" t="s">
        <v>71</v>
      </c>
      <c r="B7" s="17"/>
      <c r="C7" s="12" t="s">
        <v>85</v>
      </c>
      <c r="D7">
        <v>25</v>
      </c>
      <c r="F7" s="16">
        <f t="shared" si="0"/>
        <v>0</v>
      </c>
      <c r="G7" t="s">
        <v>7</v>
      </c>
    </row>
    <row r="8" spans="1:7" x14ac:dyDescent="0.25">
      <c r="A8" s="12" t="s">
        <v>73</v>
      </c>
      <c r="B8" s="17"/>
      <c r="C8" s="12" t="s">
        <v>86</v>
      </c>
      <c r="D8">
        <v>400</v>
      </c>
      <c r="F8" s="16">
        <f t="shared" si="0"/>
        <v>0</v>
      </c>
      <c r="G8" t="s">
        <v>7</v>
      </c>
    </row>
    <row r="9" spans="1:7" x14ac:dyDescent="0.25">
      <c r="A9" s="12" t="s">
        <v>74</v>
      </c>
      <c r="B9" s="17"/>
      <c r="C9" s="12" t="s">
        <v>75</v>
      </c>
      <c r="D9" s="13">
        <v>0.15</v>
      </c>
      <c r="F9" s="16">
        <f t="shared" si="0"/>
        <v>0</v>
      </c>
      <c r="G9" t="s">
        <v>7</v>
      </c>
    </row>
    <row r="10" spans="1:7" x14ac:dyDescent="0.25">
      <c r="A10" s="12" t="s">
        <v>76</v>
      </c>
      <c r="B10" s="17"/>
      <c r="C10" s="12" t="s">
        <v>75</v>
      </c>
      <c r="D10" s="13">
        <v>0.2</v>
      </c>
      <c r="F10" s="16">
        <f t="shared" si="0"/>
        <v>0</v>
      </c>
      <c r="G10" t="s">
        <v>7</v>
      </c>
    </row>
    <row r="11" spans="1:7" x14ac:dyDescent="0.25">
      <c r="A11" s="12" t="s">
        <v>77</v>
      </c>
      <c r="B11" s="17"/>
      <c r="C11" s="12" t="s">
        <v>78</v>
      </c>
      <c r="D11">
        <v>900</v>
      </c>
      <c r="F11" s="16">
        <f t="shared" si="0"/>
        <v>0</v>
      </c>
      <c r="G11" t="s">
        <v>7</v>
      </c>
    </row>
    <row r="12" spans="1:7" x14ac:dyDescent="0.25">
      <c r="A12" s="12" t="s">
        <v>79</v>
      </c>
      <c r="B12" s="17"/>
      <c r="C12" s="12" t="s">
        <v>72</v>
      </c>
      <c r="D12" s="13">
        <v>100</v>
      </c>
      <c r="F12" s="16">
        <f t="shared" si="0"/>
        <v>0</v>
      </c>
      <c r="G12" t="s">
        <v>7</v>
      </c>
    </row>
    <row r="13" spans="1:7" x14ac:dyDescent="0.25">
      <c r="A13" s="12" t="s">
        <v>83</v>
      </c>
      <c r="B13" s="17"/>
      <c r="D13" s="13">
        <v>5000</v>
      </c>
      <c r="F13" s="16">
        <f t="shared" si="0"/>
        <v>0</v>
      </c>
      <c r="G13" t="s">
        <v>7</v>
      </c>
    </row>
    <row r="14" spans="1:7" x14ac:dyDescent="0.25">
      <c r="A14" s="12" t="s">
        <v>80</v>
      </c>
      <c r="B14" s="17"/>
      <c r="C14" t="s">
        <v>61</v>
      </c>
      <c r="D14">
        <v>500</v>
      </c>
      <c r="F14" s="16">
        <f t="shared" si="0"/>
        <v>0</v>
      </c>
      <c r="G14" t="s">
        <v>7</v>
      </c>
    </row>
    <row r="15" spans="1:7" x14ac:dyDescent="0.25">
      <c r="A15" s="12" t="s">
        <v>81</v>
      </c>
      <c r="B15" s="17"/>
      <c r="C15" s="12" t="s">
        <v>75</v>
      </c>
      <c r="D15" s="13">
        <v>1.7000000000000001E-2</v>
      </c>
      <c r="F15" s="16">
        <f t="shared" si="0"/>
        <v>0</v>
      </c>
      <c r="G15" t="s">
        <v>7</v>
      </c>
    </row>
    <row r="17" spans="6:7" x14ac:dyDescent="0.25">
      <c r="F17" s="16">
        <f>SUM(F3:F16)</f>
        <v>0</v>
      </c>
      <c r="G1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begin</vt:lpstr>
      <vt:lpstr>verlichting</vt:lpstr>
      <vt:lpstr>apparaten</vt:lpstr>
      <vt:lpstr>stroomvreters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Linssen</dc:creator>
  <cp:lastModifiedBy>Jan Linssen</cp:lastModifiedBy>
  <dcterms:created xsi:type="dcterms:W3CDTF">2022-08-23T13:39:34Z</dcterms:created>
  <dcterms:modified xsi:type="dcterms:W3CDTF">2022-09-20T14:56:18Z</dcterms:modified>
</cp:coreProperties>
</file>